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" yWindow="45" windowWidth="9720" windowHeight="6015" tabRatio="601"/>
  </bookViews>
  <sheets>
    <sheet name="แผนเงินรวม" sheetId="29" r:id="rId1"/>
    <sheet name="แผนประปา-ปลัด" sheetId="31" r:id="rId2"/>
  </sheets>
  <calcPr calcId="124519"/>
</workbook>
</file>

<file path=xl/calcChain.xml><?xml version="1.0" encoding="utf-8"?>
<calcChain xmlns="http://schemas.openxmlformats.org/spreadsheetml/2006/main">
  <c r="G14" i="29"/>
  <c r="F14"/>
  <c r="G17"/>
  <c r="G15"/>
  <c r="G13"/>
  <c r="G12"/>
  <c r="F13"/>
  <c r="F12"/>
  <c r="E13"/>
  <c r="E12"/>
  <c r="E15"/>
  <c r="E14"/>
  <c r="F17"/>
  <c r="E17"/>
  <c r="G16"/>
  <c r="F16"/>
  <c r="E16"/>
  <c r="G24" i="31"/>
  <c r="F24"/>
  <c r="E24"/>
  <c r="D22"/>
  <c r="D21"/>
  <c r="D20"/>
  <c r="D19"/>
  <c r="D18"/>
  <c r="D17"/>
  <c r="D16"/>
  <c r="D15"/>
  <c r="D14"/>
  <c r="D13"/>
  <c r="D12"/>
  <c r="D15" i="29"/>
  <c r="D10"/>
  <c r="D11"/>
  <c r="D13"/>
  <c r="D16"/>
  <c r="D17"/>
  <c r="D18"/>
  <c r="D19"/>
  <c r="D20"/>
  <c r="D24" i="31" l="1"/>
  <c r="G22" i="29"/>
  <c r="D12"/>
  <c r="D14"/>
  <c r="D22" s="1"/>
  <c r="E22"/>
  <c r="F22"/>
</calcChain>
</file>

<file path=xl/sharedStrings.xml><?xml version="1.0" encoding="utf-8"?>
<sst xmlns="http://schemas.openxmlformats.org/spreadsheetml/2006/main" count="77" uniqueCount="44">
  <si>
    <t>รวม</t>
  </si>
  <si>
    <t>รหัสงาน</t>
  </si>
  <si>
    <t>ลำดับที่</t>
  </si>
  <si>
    <t>รายการ</t>
  </si>
  <si>
    <t>ประมาณการค่าใช้จ่าย</t>
  </si>
  <si>
    <t>หมายเหตุ</t>
  </si>
  <si>
    <t>(ลงชื่อ)</t>
  </si>
  <si>
    <t>รายงาน</t>
  </si>
  <si>
    <t xml:space="preserve">             หัวหน้าหน่วยงาน</t>
  </si>
  <si>
    <t xml:space="preserve">           ( นางสุพานี   วงษ์นุรักษ์ 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</si>
  <si>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</si>
  <si>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</si>
  <si>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</si>
  <si>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</si>
  <si>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เงินอุดหนุน</t>
  </si>
  <si>
    <t xml:space="preserve">  ค่าครุภัณฑ์</t>
  </si>
  <si>
    <t xml:space="preserve">  ค่าที่ดินและสิ่งก่อสร้าง</t>
  </si>
  <si>
    <t xml:space="preserve">  งบกลาง</t>
  </si>
  <si>
    <t xml:space="preserve">  เงินเดือน ( ฝ่ายการเมือง )</t>
  </si>
  <si>
    <t xml:space="preserve">  เงินเดือน ( ฝ่ายประจำ )</t>
  </si>
  <si>
    <t xml:space="preserve">  รายจ่ายอื่น</t>
  </si>
  <si>
    <t>ตำแหน่ง  นักวิชาการเงินและบัญชี</t>
  </si>
  <si>
    <t>……………………………………………………………………………………………........................................................</t>
  </si>
  <si>
    <t>…………………………………………………………………………………………………………………......................................................................</t>
  </si>
  <si>
    <t xml:space="preserve">                      ตำแหน่ง      หัวหน้าส่วนการคลัง</t>
  </si>
  <si>
    <t>ตำแหน่ง   นักวิชาการเงินและบัญชี</t>
  </si>
  <si>
    <t>กรกฎาคม</t>
  </si>
  <si>
    <t>สิงหาคม</t>
  </si>
  <si>
    <t>กันยายน</t>
  </si>
  <si>
    <t>ปรับแผนการใช้จ่ายเงินรวม ( ครั้งที่ 1 )</t>
  </si>
  <si>
    <t>องค์การบริหารส่วนตำบลไชยมนตรี   อำเภอเมืองนครศรีธรรมราช   จังหวัดนครศรีธรรมราช</t>
  </si>
  <si>
    <t>งบประมาณรายจ่าย   ประจำปี พ.ศ. 2555</t>
  </si>
  <si>
    <t xml:space="preserve">  ( นางณัฎฐา   ไชยบุญ )</t>
  </si>
  <si>
    <t>งบประมาณรายจ่ายเฉพาะกิจการ กิจการประปา  ประจำปี พ.ศ. 2555</t>
  </si>
  <si>
    <t>รหัสแผนงาน</t>
  </si>
  <si>
    <t>00330</t>
  </si>
  <si>
    <t>00332</t>
  </si>
  <si>
    <t xml:space="preserve">                         ( แผนงานการพาณิชย์      งานกิจการประปา )</t>
  </si>
  <si>
    <t>……………………………………………………………………………………………......................</t>
  </si>
  <si>
    <t>…………………………………………………………………………………………………………………........................</t>
  </si>
  <si>
    <t>ไตรมาสที่  4     ตั้งแต่เดือน กรกฎาคม  2555    ถึงเดือน  กันยายน  2555</t>
  </si>
  <si>
    <t xml:space="preserve">  ( นางณัฎฐา  ไชยบุญ )</t>
  </si>
  <si>
    <t xml:space="preserve">           ( นางสุพานี  วงษ์นุรักษ์ )</t>
  </si>
  <si>
    <t xml:space="preserve">                       ตำแหน่ง    หัวหน้าส่วนการคลัง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</si>
</sst>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7" xfId="0" applyFont="1" applyBorder="1"/>
    <xf numFmtId="43" fontId="4" fillId="0" borderId="0" xfId="1" applyFont="1" applyBorder="1"/>
    <xf numFmtId="43" fontId="4" fillId="0" borderId="5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4" fillId="0" borderId="7" xfId="0" applyFont="1" applyBorder="1"/>
    <xf numFmtId="43" fontId="4" fillId="0" borderId="5" xfId="1" applyFont="1" applyBorder="1"/>
    <xf numFmtId="43" fontId="4" fillId="0" borderId="0" xfId="1" applyFont="1"/>
    <xf numFmtId="43" fontId="4" fillId="0" borderId="3" xfId="1" applyFont="1" applyBorder="1"/>
    <xf numFmtId="43" fontId="4" fillId="0" borderId="9" xfId="1" applyFont="1" applyBorder="1"/>
    <xf numFmtId="43" fontId="4" fillId="0" borderId="0" xfId="0" applyNumberFormat="1" applyFont="1"/>
    <xf numFmtId="43" fontId="4" fillId="0" borderId="0" xfId="1" applyFont="1" applyAlignment="1">
      <alignment horizontal="center"/>
    </xf>
    <xf numFmtId="0" fontId="4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vertical="center"/>
    </xf>
    <xf numFmtId="43" fontId="3" fillId="0" borderId="3" xfId="1" applyFont="1" applyBorder="1"/>
    <xf numFmtId="43" fontId="4" fillId="0" borderId="0" xfId="2" applyNumberFormat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4" fillId="0" borderId="0" xfId="0" applyFont="1" applyBorder="1" applyAlignment="1">
      <alignment vertical="center"/>
    </xf>
    <xf numFmtId="43" fontId="3" fillId="0" borderId="0" xfId="2" applyNumberFormat="1" applyFont="1" applyBorder="1" applyAlignment="1">
      <alignment vertical="center"/>
    </xf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center"/>
    </xf>
    <xf numFmtId="0" fontId="3" fillId="0" borderId="0" xfId="2" applyFont="1"/>
    <xf numFmtId="0" fontId="3" fillId="0" borderId="0" xfId="2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44"/>
  <sheetViews>
    <sheetView tabSelected="1" workbookViewId="0">
      <selection activeCell="L19" sqref="L19"/>
    </sheetView>
  </sheetViews>
  <sheetFormatPr defaultRowHeight="20.25"/>
  <cols>
    <col min="1" max="1" width="7.5703125" style="1" customWidth="1"/>
    <col min="2" max="2" width="9.7109375" style="1" customWidth="1"/>
    <col min="3" max="3" width="17.140625" style="1" customWidth="1"/>
    <col min="4" max="4" width="16.28515625" style="1" customWidth="1"/>
    <col min="5" max="5" width="15.5703125" style="1" customWidth="1"/>
    <col min="6" max="6" width="15.42578125" style="1" bestFit="1" customWidth="1"/>
    <col min="7" max="7" width="16.85546875" style="1" customWidth="1"/>
    <col min="8" max="8" width="18.85546875" style="1" hidden="1" customWidth="1"/>
    <col min="9" max="16384" width="9.140625" style="1"/>
  </cols>
  <sheetData>
    <row r="3" spans="1:8" ht="18.95" customHeight="1">
      <c r="A3" s="52" t="s">
        <v>30</v>
      </c>
      <c r="B3" s="52"/>
      <c r="C3" s="52"/>
      <c r="D3" s="52"/>
      <c r="E3" s="52"/>
      <c r="F3" s="52"/>
      <c r="G3" s="52"/>
      <c r="H3" s="52"/>
    </row>
    <row r="4" spans="1:8" ht="18.95" customHeight="1">
      <c r="A4" s="52" t="s">
        <v>29</v>
      </c>
      <c r="B4" s="52"/>
      <c r="C4" s="52"/>
      <c r="D4" s="52"/>
      <c r="E4" s="52"/>
      <c r="F4" s="52"/>
      <c r="G4" s="52"/>
      <c r="H4" s="52"/>
    </row>
    <row r="5" spans="1:8" ht="18.95" customHeight="1">
      <c r="A5" s="52" t="s">
        <v>31</v>
      </c>
      <c r="B5" s="52"/>
      <c r="C5" s="52"/>
      <c r="D5" s="52"/>
      <c r="E5" s="52"/>
      <c r="F5" s="52"/>
      <c r="G5" s="52"/>
      <c r="H5" s="52"/>
    </row>
    <row r="6" spans="1:8" ht="18.95" customHeight="1">
      <c r="A6" s="52" t="s">
        <v>40</v>
      </c>
      <c r="B6" s="52"/>
      <c r="C6" s="52"/>
      <c r="D6" s="52"/>
      <c r="E6" s="52"/>
      <c r="F6" s="52"/>
      <c r="G6" s="52"/>
      <c r="H6" s="52"/>
    </row>
    <row r="7" spans="1:8" ht="5.25" customHeight="1">
      <c r="B7" s="2"/>
      <c r="C7" s="2"/>
      <c r="D7" s="2"/>
      <c r="E7" s="2"/>
      <c r="F7" s="2"/>
      <c r="G7" s="2"/>
      <c r="H7" s="2"/>
    </row>
    <row r="8" spans="1:8" ht="20.100000000000001" customHeight="1">
      <c r="A8" s="43" t="s">
        <v>2</v>
      </c>
      <c r="B8" s="45" t="s">
        <v>3</v>
      </c>
      <c r="C8" s="46"/>
      <c r="D8" s="49" t="s">
        <v>4</v>
      </c>
      <c r="E8" s="50"/>
      <c r="F8" s="50"/>
      <c r="G8" s="51"/>
      <c r="H8" s="2"/>
    </row>
    <row r="9" spans="1:8" ht="20.100000000000001" customHeight="1">
      <c r="A9" s="44"/>
      <c r="B9" s="47"/>
      <c r="C9" s="48"/>
      <c r="D9" s="3" t="s">
        <v>0</v>
      </c>
      <c r="E9" s="7" t="s">
        <v>26</v>
      </c>
      <c r="F9" s="37" t="s">
        <v>27</v>
      </c>
      <c r="G9" s="8" t="s">
        <v>28</v>
      </c>
    </row>
    <row r="10" spans="1:8" s="4" customFormat="1" ht="20.100000000000001" customHeight="1">
      <c r="A10" s="9">
        <v>1</v>
      </c>
      <c r="B10" s="10" t="s">
        <v>17</v>
      </c>
      <c r="C10" s="11"/>
      <c r="D10" s="12">
        <f>E10+F10+G10</f>
        <v>182708</v>
      </c>
      <c r="E10" s="13">
        <v>51018</v>
      </c>
      <c r="F10" s="14">
        <v>11864</v>
      </c>
      <c r="G10" s="13">
        <v>119826</v>
      </c>
    </row>
    <row r="11" spans="1:8" ht="20.100000000000001" customHeight="1">
      <c r="A11" s="9">
        <v>2</v>
      </c>
      <c r="B11" s="10" t="s">
        <v>18</v>
      </c>
      <c r="C11" s="15"/>
      <c r="D11" s="12">
        <f>E11+F11+G11</f>
        <v>409196</v>
      </c>
      <c r="E11" s="16">
        <v>133468</v>
      </c>
      <c r="F11" s="12">
        <v>129280</v>
      </c>
      <c r="G11" s="16">
        <v>146448</v>
      </c>
    </row>
    <row r="12" spans="1:8" ht="20.100000000000001" customHeight="1">
      <c r="A12" s="9">
        <v>3</v>
      </c>
      <c r="B12" s="10" t="s">
        <v>19</v>
      </c>
      <c r="C12" s="15"/>
      <c r="D12" s="12">
        <f t="shared" ref="D12:D20" si="0">E12+F12+G12</f>
        <v>859767</v>
      </c>
      <c r="E12" s="13">
        <f>160757+83710+50120</f>
        <v>294587</v>
      </c>
      <c r="F12" s="13">
        <f>200950+83710-46950</f>
        <v>237710</v>
      </c>
      <c r="G12" s="13">
        <f>180590+85500+61380</f>
        <v>327470</v>
      </c>
    </row>
    <row r="13" spans="1:8" ht="20.100000000000001" customHeight="1">
      <c r="A13" s="9">
        <v>4</v>
      </c>
      <c r="B13" s="10" t="s">
        <v>10</v>
      </c>
      <c r="C13" s="15"/>
      <c r="D13" s="12">
        <f t="shared" si="0"/>
        <v>1016612</v>
      </c>
      <c r="E13" s="16">
        <f>7167+7324+4600</f>
        <v>19091</v>
      </c>
      <c r="F13" s="12">
        <f>13416+10713+4600</f>
        <v>28729</v>
      </c>
      <c r="G13" s="16">
        <f>530549+249983+188260</f>
        <v>968792</v>
      </c>
    </row>
    <row r="14" spans="1:8" ht="20.100000000000001" customHeight="1">
      <c r="A14" s="9">
        <v>5</v>
      </c>
      <c r="B14" s="10" t="s">
        <v>11</v>
      </c>
      <c r="C14" s="15"/>
      <c r="D14" s="12">
        <f t="shared" si="0"/>
        <v>603556</v>
      </c>
      <c r="E14" s="16">
        <f>34257+13000+5140</f>
        <v>52397</v>
      </c>
      <c r="F14" s="12">
        <f>58350+4500+172640+3900+20120</f>
        <v>259510</v>
      </c>
      <c r="G14" s="13">
        <f>34139+27000+200900+8260+21350</f>
        <v>291649</v>
      </c>
    </row>
    <row r="15" spans="1:8" ht="20.100000000000001" customHeight="1">
      <c r="A15" s="9">
        <v>6</v>
      </c>
      <c r="B15" s="10" t="s">
        <v>12</v>
      </c>
      <c r="C15" s="15"/>
      <c r="D15" s="12">
        <f t="shared" si="0"/>
        <v>790381</v>
      </c>
      <c r="E15" s="13">
        <f>25350+392411+35887</f>
        <v>453648</v>
      </c>
      <c r="F15" s="12">
        <v>13700</v>
      </c>
      <c r="G15" s="16">
        <f>108910+18978+195145</f>
        <v>323033</v>
      </c>
    </row>
    <row r="16" spans="1:8" ht="20.100000000000001" customHeight="1">
      <c r="A16" s="9">
        <v>7</v>
      </c>
      <c r="B16" s="10" t="s">
        <v>13</v>
      </c>
      <c r="C16" s="15"/>
      <c r="D16" s="12">
        <f t="shared" si="0"/>
        <v>67386</v>
      </c>
      <c r="E16" s="13">
        <f>19447+1316</f>
        <v>20763</v>
      </c>
      <c r="F16" s="14">
        <f>20408+1252</f>
        <v>21660</v>
      </c>
      <c r="G16" s="16">
        <f>23751+1212</f>
        <v>24963</v>
      </c>
    </row>
    <row r="17" spans="1:8" ht="20.100000000000001" customHeight="1">
      <c r="A17" s="9">
        <v>8</v>
      </c>
      <c r="B17" s="10" t="s">
        <v>15</v>
      </c>
      <c r="C17" s="15"/>
      <c r="D17" s="12">
        <f t="shared" si="0"/>
        <v>769380</v>
      </c>
      <c r="E17" s="13">
        <f>33000+81000</f>
        <v>114000</v>
      </c>
      <c r="F17" s="14">
        <f>26000+492000</f>
        <v>518000</v>
      </c>
      <c r="G17" s="16">
        <f>41380+96000</f>
        <v>137380</v>
      </c>
    </row>
    <row r="18" spans="1:8" ht="20.100000000000001" customHeight="1">
      <c r="A18" s="9">
        <v>9</v>
      </c>
      <c r="B18" s="10" t="s">
        <v>16</v>
      </c>
      <c r="C18" s="15"/>
      <c r="D18" s="12">
        <f t="shared" si="0"/>
        <v>1966000</v>
      </c>
      <c r="E18" s="13">
        <v>0</v>
      </c>
      <c r="F18" s="14"/>
      <c r="G18" s="13">
        <v>1966000</v>
      </c>
    </row>
    <row r="19" spans="1:8" ht="20.100000000000001" customHeight="1">
      <c r="A19" s="9">
        <v>10</v>
      </c>
      <c r="B19" s="10" t="s">
        <v>14</v>
      </c>
      <c r="C19" s="15"/>
      <c r="D19" s="12">
        <f t="shared" si="0"/>
        <v>13000</v>
      </c>
      <c r="E19" s="13">
        <v>0</v>
      </c>
      <c r="F19" s="14">
        <v>0</v>
      </c>
      <c r="G19" s="13">
        <v>13000</v>
      </c>
    </row>
    <row r="20" spans="1:8" ht="20.100000000000001" customHeight="1">
      <c r="A20" s="9">
        <v>11</v>
      </c>
      <c r="B20" s="10" t="s">
        <v>20</v>
      </c>
      <c r="C20" s="15"/>
      <c r="D20" s="12">
        <f t="shared" si="0"/>
        <v>25000</v>
      </c>
      <c r="E20" s="13">
        <v>25000</v>
      </c>
      <c r="F20" s="14">
        <v>0</v>
      </c>
      <c r="G20" s="13">
        <v>0</v>
      </c>
    </row>
    <row r="21" spans="1:8" ht="5.25" customHeight="1">
      <c r="A21" s="9"/>
      <c r="B21" s="10"/>
      <c r="C21" s="15"/>
      <c r="D21" s="19"/>
      <c r="E21" s="13"/>
      <c r="F21" s="14"/>
      <c r="G21" s="13"/>
    </row>
    <row r="22" spans="1:8">
      <c r="A22" s="49" t="s">
        <v>0</v>
      </c>
      <c r="B22" s="50"/>
      <c r="C22" s="51"/>
      <c r="D22" s="18">
        <f>SUM(D10:D21)</f>
        <v>6702986</v>
      </c>
      <c r="E22" s="26">
        <f>SUM(E10:E21)</f>
        <v>1163972</v>
      </c>
      <c r="F22" s="26">
        <f>SUM(F10:F21)</f>
        <v>1220453</v>
      </c>
      <c r="G22" s="26">
        <f>SUM(G10:G21)</f>
        <v>4318561</v>
      </c>
      <c r="H22" s="20"/>
    </row>
    <row r="23" spans="1:8" ht="7.5" customHeight="1"/>
    <row r="24" spans="1:8" ht="20.100000000000001" customHeight="1">
      <c r="A24" s="23"/>
      <c r="C24" s="25"/>
      <c r="D24" s="22"/>
      <c r="E24" s="22"/>
      <c r="F24" s="22"/>
      <c r="G24" s="22"/>
      <c r="H24" s="24"/>
    </row>
    <row r="25" spans="1:8" ht="27" customHeight="1">
      <c r="B25" s="4" t="s">
        <v>5</v>
      </c>
      <c r="C25" s="1" t="s">
        <v>22</v>
      </c>
    </row>
    <row r="26" spans="1:8">
      <c r="A26" s="1" t="s">
        <v>23</v>
      </c>
    </row>
    <row r="27" spans="1:8">
      <c r="A27" s="1" t="s">
        <v>23</v>
      </c>
    </row>
    <row r="28" spans="1:8">
      <c r="A28" s="1" t="s">
        <v>23</v>
      </c>
    </row>
    <row r="29" spans="1:8" s="33" customFormat="1" ht="20.100000000000001" customHeight="1">
      <c r="A29" s="29"/>
      <c r="B29" s="30"/>
      <c r="C29" s="30"/>
      <c r="D29" s="30"/>
      <c r="E29" s="31"/>
      <c r="F29" s="28"/>
      <c r="G29" s="27"/>
      <c r="H29" s="32"/>
    </row>
    <row r="30" spans="1:8" s="33" customFormat="1" ht="20.100000000000001" customHeight="1">
      <c r="A30" s="30"/>
      <c r="B30" s="30"/>
      <c r="C30" s="30"/>
      <c r="D30" s="30"/>
      <c r="E30" s="30"/>
      <c r="F30" s="28"/>
      <c r="G30" s="34"/>
      <c r="H30" s="32"/>
    </row>
    <row r="31" spans="1:8" s="4" customFormat="1" ht="20.100000000000001" customHeight="1">
      <c r="A31" s="1" t="s">
        <v>6</v>
      </c>
      <c r="B31" s="1"/>
      <c r="C31" s="1"/>
      <c r="D31" s="5" t="s">
        <v>7</v>
      </c>
      <c r="E31" s="5" t="s">
        <v>6</v>
      </c>
      <c r="F31" s="52" t="s">
        <v>8</v>
      </c>
      <c r="G31" s="52"/>
    </row>
    <row r="32" spans="1:8" s="4" customFormat="1" ht="20.100000000000001" customHeight="1">
      <c r="A32" s="6"/>
      <c r="B32" s="54" t="s">
        <v>32</v>
      </c>
      <c r="C32" s="54"/>
      <c r="D32" s="54"/>
      <c r="E32" s="54" t="s">
        <v>9</v>
      </c>
      <c r="F32" s="54"/>
      <c r="G32" s="54"/>
    </row>
    <row r="33" spans="1:7" s="4" customFormat="1" ht="20.100000000000001" customHeight="1">
      <c r="A33" s="53" t="s">
        <v>25</v>
      </c>
      <c r="B33" s="53"/>
      <c r="C33" s="53"/>
      <c r="D33" s="5" t="s">
        <v>24</v>
      </c>
      <c r="E33" s="5"/>
      <c r="F33" s="5"/>
      <c r="G33" s="5"/>
    </row>
    <row r="34" spans="1:7" ht="27" customHeight="1">
      <c r="G34" s="21"/>
    </row>
    <row r="35" spans="1:7" ht="27" customHeight="1">
      <c r="G35" s="21"/>
    </row>
    <row r="36" spans="1:7">
      <c r="G36" s="17"/>
    </row>
    <row r="37" spans="1:7">
      <c r="G37" s="17"/>
    </row>
    <row r="38" spans="1:7">
      <c r="D38" s="52"/>
      <c r="E38" s="52"/>
      <c r="G38" s="17"/>
    </row>
    <row r="39" spans="1:7">
      <c r="G39" s="17"/>
    </row>
    <row r="40" spans="1:7">
      <c r="D40" s="52"/>
      <c r="E40" s="52"/>
      <c r="G40" s="17"/>
    </row>
    <row r="41" spans="1:7">
      <c r="G41" s="17"/>
    </row>
    <row r="42" spans="1:7">
      <c r="D42" s="2"/>
      <c r="E42" s="5"/>
      <c r="F42" s="52"/>
      <c r="G42" s="52"/>
    </row>
    <row r="43" spans="1:7">
      <c r="A43" s="6"/>
      <c r="B43" s="54"/>
      <c r="C43" s="54"/>
      <c r="D43" s="54"/>
      <c r="E43" s="54"/>
      <c r="F43" s="54"/>
      <c r="G43" s="54"/>
    </row>
    <row r="44" spans="1:7">
      <c r="A44" s="53"/>
      <c r="B44" s="53"/>
      <c r="C44" s="53"/>
      <c r="E44" s="53"/>
      <c r="F44" s="53"/>
      <c r="G44" s="53"/>
    </row>
  </sheetData>
  <mergeCells count="19">
    <mergeCell ref="A33:C33"/>
    <mergeCell ref="A8:A9"/>
    <mergeCell ref="B8:C9"/>
    <mergeCell ref="D8:G8"/>
    <mergeCell ref="A22:C22"/>
    <mergeCell ref="F31:G31"/>
    <mergeCell ref="B32:D32"/>
    <mergeCell ref="A3:H3"/>
    <mergeCell ref="A4:H4"/>
    <mergeCell ref="A5:H5"/>
    <mergeCell ref="A6:H6"/>
    <mergeCell ref="E32:G32"/>
    <mergeCell ref="A44:C44"/>
    <mergeCell ref="E44:G44"/>
    <mergeCell ref="D38:E38"/>
    <mergeCell ref="D40:E40"/>
    <mergeCell ref="F42:G42"/>
    <mergeCell ref="B43:D43"/>
    <mergeCell ref="E43:G43"/>
  </mergeCells>
  <phoneticPr fontId="2" type="noConversion"/>
  <pageMargins left="0.9055118110236221" right="0" top="0.23622047244094491" bottom="0.35433070866141736" header="0.51181102362204722" footer="0.51181102362204722"/>
  <pageSetup paperSize="9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H46"/>
  <sheetViews>
    <sheetView workbookViewId="0">
      <selection activeCell="B2" sqref="B2"/>
    </sheetView>
  </sheetViews>
  <sheetFormatPr defaultRowHeight="21.75" customHeight="1"/>
  <cols>
    <col min="1" max="1" width="7.5703125" style="1" customWidth="1"/>
    <col min="2" max="2" width="9.7109375" style="1" customWidth="1"/>
    <col min="3" max="3" width="17.140625" style="1" customWidth="1"/>
    <col min="4" max="4" width="16.28515625" style="1" customWidth="1"/>
    <col min="5" max="5" width="15.5703125" style="1" customWidth="1"/>
    <col min="6" max="6" width="15.42578125" style="1" bestFit="1" customWidth="1"/>
    <col min="7" max="7" width="15.7109375" style="1" bestFit="1" customWidth="1"/>
    <col min="8" max="8" width="18.85546875" style="1" hidden="1" customWidth="1"/>
    <col min="9" max="16384" width="9.140625" style="1"/>
  </cols>
  <sheetData>
    <row r="3" spans="1:8" ht="21.75" customHeight="1">
      <c r="A3" s="52" t="s">
        <v>30</v>
      </c>
      <c r="B3" s="52"/>
      <c r="C3" s="52"/>
      <c r="D3" s="52"/>
      <c r="E3" s="52"/>
      <c r="F3" s="52"/>
      <c r="G3" s="52"/>
      <c r="H3" s="52"/>
    </row>
    <row r="4" spans="1:8" ht="21.75" customHeight="1">
      <c r="A4" s="52" t="s">
        <v>29</v>
      </c>
      <c r="B4" s="52"/>
      <c r="C4" s="52"/>
      <c r="D4" s="52"/>
      <c r="E4" s="52"/>
      <c r="F4" s="52"/>
      <c r="G4" s="52"/>
      <c r="H4" s="52"/>
    </row>
    <row r="5" spans="1:8" ht="21.75" customHeight="1">
      <c r="A5" s="52" t="s">
        <v>33</v>
      </c>
      <c r="B5" s="52"/>
      <c r="C5" s="52"/>
      <c r="D5" s="52"/>
      <c r="E5" s="52"/>
      <c r="F5" s="52"/>
      <c r="G5" s="52"/>
      <c r="H5" s="52"/>
    </row>
    <row r="6" spans="1:8" ht="21.75" customHeight="1">
      <c r="A6" s="52" t="s">
        <v>40</v>
      </c>
      <c r="B6" s="52"/>
      <c r="C6" s="52"/>
      <c r="D6" s="52"/>
      <c r="E6" s="52"/>
      <c r="F6" s="52"/>
      <c r="G6" s="52"/>
      <c r="H6" s="52"/>
    </row>
    <row r="7" spans="1:8" ht="21.75" customHeight="1">
      <c r="A7" s="36"/>
      <c r="B7" s="36"/>
      <c r="C7" s="6" t="s">
        <v>34</v>
      </c>
      <c r="D7" s="40" t="s">
        <v>35</v>
      </c>
      <c r="E7" s="36" t="s">
        <v>1</v>
      </c>
      <c r="F7" s="35" t="s">
        <v>36</v>
      </c>
      <c r="G7" s="36"/>
      <c r="H7" s="36"/>
    </row>
    <row r="8" spans="1:8" ht="21.75" customHeight="1">
      <c r="A8" s="36"/>
      <c r="B8" s="36"/>
      <c r="C8" s="38" t="s">
        <v>37</v>
      </c>
      <c r="E8" s="36"/>
      <c r="F8" s="36"/>
      <c r="G8" s="36"/>
      <c r="H8" s="36"/>
    </row>
    <row r="9" spans="1:8" ht="21.75" customHeight="1">
      <c r="B9" s="36"/>
      <c r="C9" s="36"/>
      <c r="D9" s="36"/>
      <c r="E9" s="36"/>
      <c r="F9" s="36"/>
      <c r="G9" s="36"/>
      <c r="H9" s="36"/>
    </row>
    <row r="10" spans="1:8" ht="21.75" customHeight="1">
      <c r="A10" s="43" t="s">
        <v>2</v>
      </c>
      <c r="B10" s="45" t="s">
        <v>3</v>
      </c>
      <c r="C10" s="46"/>
      <c r="D10" s="49" t="s">
        <v>4</v>
      </c>
      <c r="E10" s="50"/>
      <c r="F10" s="50"/>
      <c r="G10" s="51"/>
      <c r="H10" s="36"/>
    </row>
    <row r="11" spans="1:8" ht="21.75" customHeight="1">
      <c r="A11" s="44"/>
      <c r="B11" s="47"/>
      <c r="C11" s="48"/>
      <c r="D11" s="37" t="s">
        <v>0</v>
      </c>
      <c r="E11" s="7" t="s">
        <v>26</v>
      </c>
      <c r="F11" s="37" t="s">
        <v>27</v>
      </c>
      <c r="G11" s="8" t="s">
        <v>28</v>
      </c>
    </row>
    <row r="12" spans="1:8" s="4" customFormat="1" ht="21.75" customHeight="1">
      <c r="A12" s="9">
        <v>1</v>
      </c>
      <c r="B12" s="10" t="s">
        <v>17</v>
      </c>
      <c r="C12" s="11"/>
      <c r="D12" s="12">
        <f>E12+F12+G12</f>
        <v>0</v>
      </c>
      <c r="E12" s="13">
        <v>0</v>
      </c>
      <c r="F12" s="14">
        <v>0</v>
      </c>
      <c r="G12" s="13">
        <v>0</v>
      </c>
    </row>
    <row r="13" spans="1:8" ht="21.75" customHeight="1">
      <c r="A13" s="9">
        <v>2</v>
      </c>
      <c r="B13" s="10" t="s">
        <v>18</v>
      </c>
      <c r="C13" s="15"/>
      <c r="D13" s="12">
        <f>E13+F13+G13</f>
        <v>0</v>
      </c>
      <c r="E13" s="13">
        <v>0</v>
      </c>
      <c r="F13" s="14">
        <v>0</v>
      </c>
      <c r="G13" s="13">
        <v>0</v>
      </c>
    </row>
    <row r="14" spans="1:8" ht="21.75" customHeight="1">
      <c r="A14" s="9">
        <v>3</v>
      </c>
      <c r="B14" s="10" t="s">
        <v>19</v>
      </c>
      <c r="C14" s="15"/>
      <c r="D14" s="12">
        <f t="shared" ref="D14:D22" si="0">E14+F14+G14</f>
        <v>0</v>
      </c>
      <c r="E14" s="13">
        <v>0</v>
      </c>
      <c r="F14" s="14">
        <v>0</v>
      </c>
      <c r="G14" s="13">
        <v>0</v>
      </c>
    </row>
    <row r="15" spans="1:8" ht="21.75" customHeight="1">
      <c r="A15" s="9">
        <v>4</v>
      </c>
      <c r="B15" s="10" t="s">
        <v>10</v>
      </c>
      <c r="C15" s="15"/>
      <c r="D15" s="12">
        <f t="shared" si="0"/>
        <v>0</v>
      </c>
      <c r="E15" s="13">
        <v>0</v>
      </c>
      <c r="F15" s="14">
        <v>0</v>
      </c>
      <c r="G15" s="13">
        <v>0</v>
      </c>
    </row>
    <row r="16" spans="1:8" ht="21.75" customHeight="1">
      <c r="A16" s="9">
        <v>5</v>
      </c>
      <c r="B16" s="10" t="s">
        <v>11</v>
      </c>
      <c r="C16" s="15"/>
      <c r="D16" s="12">
        <f t="shared" si="0"/>
        <v>0</v>
      </c>
      <c r="E16" s="13">
        <v>0</v>
      </c>
      <c r="F16" s="14">
        <v>0</v>
      </c>
      <c r="G16" s="13">
        <v>0</v>
      </c>
    </row>
    <row r="17" spans="1:8" ht="21.75" customHeight="1">
      <c r="A17" s="9">
        <v>6</v>
      </c>
      <c r="B17" s="10" t="s">
        <v>12</v>
      </c>
      <c r="C17" s="15"/>
      <c r="D17" s="12">
        <f t="shared" si="0"/>
        <v>198454</v>
      </c>
      <c r="E17" s="13">
        <v>98569</v>
      </c>
      <c r="F17" s="14">
        <v>0</v>
      </c>
      <c r="G17" s="13">
        <v>99885</v>
      </c>
    </row>
    <row r="18" spans="1:8" ht="21.75" customHeight="1">
      <c r="A18" s="9">
        <v>7</v>
      </c>
      <c r="B18" s="10" t="s">
        <v>13</v>
      </c>
      <c r="C18" s="15"/>
      <c r="D18" s="12">
        <f t="shared" si="0"/>
        <v>209335</v>
      </c>
      <c r="E18" s="13">
        <v>146590</v>
      </c>
      <c r="F18" s="14">
        <v>0</v>
      </c>
      <c r="G18" s="13">
        <v>62745</v>
      </c>
    </row>
    <row r="19" spans="1:8" ht="21.75" customHeight="1">
      <c r="A19" s="9">
        <v>8</v>
      </c>
      <c r="B19" s="10" t="s">
        <v>15</v>
      </c>
      <c r="C19" s="15"/>
      <c r="D19" s="12">
        <f t="shared" si="0"/>
        <v>0</v>
      </c>
      <c r="E19" s="13">
        <v>0</v>
      </c>
      <c r="F19" s="14">
        <v>0</v>
      </c>
      <c r="G19" s="13">
        <v>0</v>
      </c>
    </row>
    <row r="20" spans="1:8" ht="21.75" customHeight="1">
      <c r="A20" s="9">
        <v>9</v>
      </c>
      <c r="B20" s="10" t="s">
        <v>16</v>
      </c>
      <c r="C20" s="15"/>
      <c r="D20" s="12">
        <f t="shared" si="0"/>
        <v>0</v>
      </c>
      <c r="E20" s="13">
        <v>0</v>
      </c>
      <c r="F20" s="14">
        <v>0</v>
      </c>
      <c r="G20" s="13">
        <v>0</v>
      </c>
    </row>
    <row r="21" spans="1:8" ht="21.75" customHeight="1">
      <c r="A21" s="9">
        <v>10</v>
      </c>
      <c r="B21" s="10" t="s">
        <v>14</v>
      </c>
      <c r="C21" s="15"/>
      <c r="D21" s="12">
        <f t="shared" si="0"/>
        <v>0</v>
      </c>
      <c r="E21" s="13">
        <v>0</v>
      </c>
      <c r="F21" s="14">
        <v>0</v>
      </c>
      <c r="G21" s="13">
        <v>0</v>
      </c>
    </row>
    <row r="22" spans="1:8" ht="21.75" customHeight="1">
      <c r="A22" s="9">
        <v>11</v>
      </c>
      <c r="B22" s="10" t="s">
        <v>20</v>
      </c>
      <c r="C22" s="15"/>
      <c r="D22" s="12">
        <f t="shared" si="0"/>
        <v>0</v>
      </c>
      <c r="E22" s="13">
        <v>0</v>
      </c>
      <c r="F22" s="14">
        <v>0</v>
      </c>
      <c r="G22" s="13">
        <v>0</v>
      </c>
    </row>
    <row r="23" spans="1:8" ht="21.75" customHeight="1">
      <c r="A23" s="9"/>
      <c r="B23" s="10"/>
      <c r="C23" s="15"/>
      <c r="D23" s="19"/>
      <c r="E23" s="13"/>
      <c r="F23" s="14"/>
      <c r="G23" s="13"/>
    </row>
    <row r="24" spans="1:8" ht="21.75" customHeight="1">
      <c r="A24" s="49" t="s">
        <v>0</v>
      </c>
      <c r="B24" s="50"/>
      <c r="C24" s="51"/>
      <c r="D24" s="18">
        <f>SUM(D12:D23)</f>
        <v>407789</v>
      </c>
      <c r="E24" s="26">
        <f>SUM(E12:E23)</f>
        <v>245159</v>
      </c>
      <c r="F24" s="26">
        <f>SUM(F12:F23)</f>
        <v>0</v>
      </c>
      <c r="G24" s="26">
        <f>SUM(G12:G23)</f>
        <v>162630</v>
      </c>
      <c r="H24" s="20"/>
    </row>
    <row r="26" spans="1:8" ht="21.75" customHeight="1">
      <c r="A26" s="23"/>
      <c r="C26" s="25"/>
      <c r="D26" s="22"/>
      <c r="E26" s="22"/>
      <c r="F26" s="22"/>
      <c r="G26" s="22"/>
      <c r="H26" s="41"/>
    </row>
    <row r="27" spans="1:8" ht="21.75" customHeight="1">
      <c r="B27" s="4" t="s">
        <v>5</v>
      </c>
      <c r="C27" s="1" t="s">
        <v>38</v>
      </c>
    </row>
    <row r="28" spans="1:8" ht="21.75" customHeight="1">
      <c r="A28" s="1" t="s">
        <v>39</v>
      </c>
    </row>
    <row r="29" spans="1:8" ht="21.75" customHeight="1">
      <c r="A29" s="1" t="s">
        <v>39</v>
      </c>
    </row>
    <row r="30" spans="1:8" ht="21.75" customHeight="1">
      <c r="A30" s="1" t="s">
        <v>39</v>
      </c>
    </row>
    <row r="31" spans="1:8" s="33" customFormat="1" ht="21.75" customHeight="1">
      <c r="A31" s="29"/>
      <c r="B31" s="30"/>
      <c r="C31" s="30"/>
      <c r="D31" s="30"/>
      <c r="E31" s="31"/>
      <c r="F31" s="28"/>
      <c r="G31" s="27"/>
      <c r="H31" s="42"/>
    </row>
    <row r="32" spans="1:8" s="33" customFormat="1" ht="21.75" customHeight="1">
      <c r="A32" s="30"/>
      <c r="B32" s="30"/>
      <c r="C32" s="30"/>
      <c r="D32" s="30"/>
      <c r="E32" s="30"/>
      <c r="F32" s="28"/>
      <c r="G32" s="34"/>
      <c r="H32" s="42"/>
    </row>
    <row r="33" spans="1:7" s="4" customFormat="1" ht="21.75" customHeight="1">
      <c r="A33" s="1" t="s">
        <v>6</v>
      </c>
      <c r="B33" s="1"/>
      <c r="C33" s="1"/>
      <c r="D33" s="38" t="s">
        <v>7</v>
      </c>
      <c r="E33" s="38" t="s">
        <v>6</v>
      </c>
      <c r="F33" s="52" t="s">
        <v>8</v>
      </c>
      <c r="G33" s="52"/>
    </row>
    <row r="34" spans="1:7" s="4" customFormat="1" ht="21.75" customHeight="1">
      <c r="A34" s="6"/>
      <c r="B34" s="54" t="s">
        <v>41</v>
      </c>
      <c r="C34" s="54"/>
      <c r="D34" s="54"/>
      <c r="E34" s="54" t="s">
        <v>42</v>
      </c>
      <c r="F34" s="54"/>
      <c r="G34" s="54"/>
    </row>
    <row r="35" spans="1:7" s="4" customFormat="1" ht="21.75" customHeight="1">
      <c r="A35" s="53" t="s">
        <v>21</v>
      </c>
      <c r="B35" s="53"/>
      <c r="C35" s="53"/>
      <c r="D35" s="39" t="s">
        <v>43</v>
      </c>
      <c r="E35" s="38"/>
      <c r="F35" s="38"/>
      <c r="G35" s="38"/>
    </row>
    <row r="36" spans="1:7" ht="21.75" customHeight="1">
      <c r="G36" s="21"/>
    </row>
    <row r="37" spans="1:7" ht="21.75" customHeight="1">
      <c r="G37" s="21"/>
    </row>
    <row r="38" spans="1:7" ht="21.75" customHeight="1">
      <c r="G38" s="17"/>
    </row>
    <row r="39" spans="1:7" ht="21.75" customHeight="1">
      <c r="G39" s="17"/>
    </row>
    <row r="40" spans="1:7" ht="21.75" customHeight="1">
      <c r="D40" s="52"/>
      <c r="E40" s="52"/>
      <c r="G40" s="17"/>
    </row>
    <row r="41" spans="1:7" ht="21.75" customHeight="1">
      <c r="G41" s="17"/>
    </row>
    <row r="42" spans="1:7" ht="21.75" customHeight="1">
      <c r="D42" s="52"/>
      <c r="E42" s="52"/>
      <c r="G42" s="17"/>
    </row>
    <row r="43" spans="1:7" ht="21.75" customHeight="1">
      <c r="G43" s="17"/>
    </row>
    <row r="44" spans="1:7" ht="21.75" customHeight="1">
      <c r="D44" s="36"/>
      <c r="E44" s="38"/>
      <c r="F44" s="52"/>
      <c r="G44" s="52"/>
    </row>
    <row r="45" spans="1:7" ht="21.75" customHeight="1">
      <c r="A45" s="6"/>
      <c r="B45" s="54"/>
      <c r="C45" s="54"/>
      <c r="D45" s="54"/>
      <c r="E45" s="54"/>
      <c r="F45" s="54"/>
      <c r="G45" s="54"/>
    </row>
    <row r="46" spans="1:7" ht="21.75" customHeight="1">
      <c r="A46" s="53"/>
      <c r="B46" s="53"/>
      <c r="C46" s="53"/>
      <c r="E46" s="53"/>
      <c r="F46" s="53"/>
      <c r="G46" s="53"/>
    </row>
  </sheetData>
  <mergeCells count="19">
    <mergeCell ref="D40:E40"/>
    <mergeCell ref="A3:H3"/>
    <mergeCell ref="A4:H4"/>
    <mergeCell ref="A5:H5"/>
    <mergeCell ref="A6:H6"/>
    <mergeCell ref="A10:A11"/>
    <mergeCell ref="B10:C11"/>
    <mergeCell ref="D10:G10"/>
    <mergeCell ref="A24:C24"/>
    <mergeCell ref="F33:G33"/>
    <mergeCell ref="B34:D34"/>
    <mergeCell ref="E34:G34"/>
    <mergeCell ref="A35:C35"/>
    <mergeCell ref="D42:E42"/>
    <mergeCell ref="F44:G44"/>
    <mergeCell ref="B45:D45"/>
    <mergeCell ref="E45:G45"/>
    <mergeCell ref="A46:C46"/>
    <mergeCell ref="E46:G46"/>
  </mergeCells>
  <pageMargins left="0.9055118110236221" right="0" top="0.55118110236220474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แผนเงินรวม</vt:lpstr>
      <vt:lpstr>แผนประปา-ปลัด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2013-02-11T07:01:47Z</cp:lastPrinted>
  <dcterms:created xsi:type="dcterms:W3CDTF">2005-05-09T14:29:27Z</dcterms:created>
  <dcterms:modified xsi:type="dcterms:W3CDTF">2013-02-11T07:12:17Z</dcterms:modified>
</cp:coreProperties>
</file>