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0" yWindow="5835" windowWidth="9720" windowHeight="5955" tabRatio="758" firstSheet="1" activeTab="1"/>
  </bookViews>
  <sheets>
    <sheet name="กู้คืน_Sheet1" sheetId="2" state="veryHidden" r:id="rId1"/>
    <sheet name="งบรายรับ-รายจ่าย" sheetId="55" r:id="rId2"/>
    <sheet name="Sheet1" sheetId="82" r:id="rId3"/>
  </sheets>
  <calcPr calcId="124519"/>
</workbook>
</file>

<file path=xl/calcChain.xml><?xml version="1.0" encoding="utf-8"?>
<calcChain xmlns="http://schemas.openxmlformats.org/spreadsheetml/2006/main">
  <c r="D9" i="55"/>
  <c r="D37"/>
  <c r="D35"/>
  <c r="D33"/>
  <c r="D32"/>
  <c r="D30"/>
  <c r="D29"/>
  <c r="C35"/>
  <c r="F34"/>
  <c r="C33"/>
  <c r="F33" s="1"/>
  <c r="C30"/>
  <c r="C32"/>
  <c r="C29"/>
  <c r="C25"/>
  <c r="D18"/>
  <c r="D36" l="1"/>
  <c r="D17"/>
  <c r="D19"/>
  <c r="D20"/>
  <c r="D38"/>
  <c r="F26"/>
  <c r="C17"/>
  <c r="F14"/>
  <c r="F13"/>
  <c r="F12"/>
  <c r="F25"/>
  <c r="F27"/>
  <c r="F28"/>
  <c r="F30"/>
  <c r="F31"/>
  <c r="F35"/>
  <c r="F32"/>
  <c r="C36"/>
  <c r="D39" l="1"/>
  <c r="D40" s="1"/>
  <c r="F29"/>
  <c r="F36" s="1"/>
</calcChain>
</file>

<file path=xl/sharedStrings.xml><?xml version="1.0" encoding="utf-8"?>
<sst xmlns="http://schemas.openxmlformats.org/spreadsheetml/2006/main" count="70" uniqueCount="45">
  <si>
    <t>-</t>
  </si>
  <si>
    <t>+</t>
  </si>
  <si>
    <t xml:space="preserve"> สูง</t>
  </si>
  <si>
    <t>ประมาณการ</t>
  </si>
  <si>
    <t>รายรับจริง</t>
  </si>
  <si>
    <t xml:space="preserve">   ต่ำ</t>
  </si>
  <si>
    <t>รายรับตามประมาณการ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</si>
  <si>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</si>
  <si>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</si>
  <si>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</si>
  <si>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</si>
  <si>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</si>
  <si>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</si>
  <si>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</si>
  <si>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>รวมเงินงบประมาณรายรับทั้งสิ้น</t>
  </si>
  <si>
    <t>เงินอุดหนุนที่รัฐบาลให้โดยระบุวัตถุประสงค์</t>
  </si>
  <si>
    <t>รวมรายรับทั้งสิ้น</t>
  </si>
  <si>
    <t>รายจ่ายจริง</t>
  </si>
  <si>
    <t xml:space="preserve"> ค่าตอบแทน</t>
  </si>
  <si>
    <t xml:space="preserve"> ค่าสาธารณูปโภค</t>
  </si>
  <si>
    <t>รวมรายจ่ายตามประมาณการรายจ่ายทั้งสิ้น</t>
  </si>
  <si>
    <t>รายจ่ายที่จ่ายจากเงินอุดหนุนที่รัฐบาลให้โดยระบุวัตถุประสงค์</t>
  </si>
  <si>
    <t>รวมเงินอุดหนุนที่รัฐบาลให้โดยระบุวัตถุประสงค์</t>
  </si>
  <si>
    <t>รวมรายจ่ายทั้งสิ้น</t>
  </si>
  <si>
    <t>สูงกว่า</t>
  </si>
  <si>
    <t>รายรับ                     รายจ่าย</t>
  </si>
  <si>
    <t>(ต่ำกว่า)</t>
  </si>
  <si>
    <t xml:space="preserve"> เงินเดือน ( ฝ่ายการเมือง )</t>
  </si>
  <si>
    <t xml:space="preserve"> เงินเดือน ( ฝ่ายประจำ )</t>
  </si>
  <si>
    <r>
      <t xml:space="preserve">  </t>
    </r>
    <r>
      <rPr>
        <b/>
        <u/>
        <sz val="13"/>
        <rFont val="Angsana New"/>
        <family val="1"/>
      </rPr>
      <t>รายรับ</t>
    </r>
  </si>
  <si>
    <r>
      <t xml:space="preserve"> </t>
    </r>
    <r>
      <rPr>
        <b/>
        <u/>
        <sz val="13"/>
        <rFont val="Angsana New"/>
        <family val="1"/>
      </rPr>
      <t>รายจ่ายตามประมาณการ</t>
    </r>
  </si>
  <si>
    <t xml:space="preserve"> 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</si>
  <si>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                                                 งบรายรับ - รายจ่ายตามงบประมาณประจำปี  2555</t>
  </si>
  <si>
    <t>ตั้งแต่วันที่  1  ตุลาคม  2554    ถึงวันที่   30  กันยายน  2555</t>
  </si>
  <si>
    <t xml:space="preserve"> งบกลาง            </t>
  </si>
  <si>
    <t xml:space="preserve"> ค่าใช้สอย         </t>
  </si>
  <si>
    <t xml:space="preserve"> ค่าวัสดุ         </t>
  </si>
  <si>
    <t xml:space="preserve"> ค่าครุภัณฑ์         </t>
  </si>
  <si>
    <r>
      <t xml:space="preserve"> เงินอุดหนุน</t>
    </r>
    <r>
      <rPr>
        <sz val="12"/>
        <rFont val="Angsana New"/>
        <family val="1"/>
      </rPr>
      <t xml:space="preserve">         </t>
    </r>
  </si>
  <si>
    <t xml:space="preserve"> ค่าที่ดินและสิ่งก่อสร้าง        </t>
  </si>
  <si>
    <t xml:space="preserve"> รายจ่ายอื่น        </t>
  </si>
  <si>
    <t xml:space="preserve">(ลงชื่อ)                                                 (ลงชื่อ)                                                            (ลงชื่อ) </t>
  </si>
  <si>
    <t xml:space="preserve">             หัวหน้าส่วนการคลัง                       ปลัดองค์การบริหารส่วนตำบล                นายกองค์การบริหารส่วนตำบลไชยมนตรี</t>
  </si>
  <si>
    <t xml:space="preserve"> ภาษีอากร  ( 165,453.89 + 21,677.44 )</t>
  </si>
  <si>
    <t xml:space="preserve">        ( นางสุพานี  วงษ์นุรักษ์ )                         (  นายภูษิต  จิตสมพงษ์  )                                  ( นายเชาวลิต  สุพรัตน์ )</t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</si>
</sst>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90" formatCode="_-* #,##0_-;\-* #,##0_-;_-* &quot;-&quot;??_-;_-@_-"/>
    <numFmt numFmtId="191" formatCode="&quot;\&quot;#,##0;[Red]&quot;\&quot;\-#,##0"/>
    <numFmt numFmtId="192" formatCode="&quot;\&quot;#,##0.00;[Red]&quot;\&quot;\-#,##0.00"/>
    <numFmt numFmtId="193" formatCode="_ * #,##0_ ;_ * \-#,##0_ ;_ * &quot;-&quot;_ ;_ @_ "/>
    <numFmt numFmtId="194" formatCode="_ * #,##0.00_ ;_ * \-#,##0.00_ ;_ * &quot;-&quot;??_ ;_ @_ "/>
    <numFmt numFmtId="195" formatCode="_(&quot;Cr$&quot;* #,##0_);_(&quot;Cr$&quot;* \(#,##0\);_(&quot;Cr$&quot;* &quot;-&quot;_);_(@_)"/>
    <numFmt numFmtId="196" formatCode="_(&quot;Cr$&quot;* #,##0.00_);_(&quot;Cr$&quot;* \(#,##0.00\);_(&quot;Cr$&quot;* &quot;-&quot;??_);_(@_)"/>
  </numFmts>
  <fonts count="12">
    <font>
      <sz val="14"/>
      <name val="Cordia New"/>
      <charset val="222"/>
    </font>
    <font>
      <sz val="14"/>
      <name val="Cordia New"/>
      <charset val="222"/>
    </font>
    <font>
      <sz val="10"/>
      <name val="Arial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Angsana New"/>
      <family val="1"/>
    </font>
    <font>
      <sz val="14"/>
      <name val="Angsana New"/>
      <family val="1"/>
    </font>
    <font>
      <sz val="13"/>
      <name val="Angsana New"/>
      <family val="1"/>
    </font>
    <font>
      <b/>
      <sz val="13"/>
      <name val="Angsana New"/>
      <family val="1"/>
    </font>
    <font>
      <b/>
      <u/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0" fontId="2" fillId="0" borderId="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5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2" fontId="5" fillId="0" borderId="0" applyFont="0" applyFill="0" applyBorder="0" applyAlignment="0" applyProtection="0"/>
    <xf numFmtId="191" fontId="5" fillId="0" borderId="0" applyFont="0" applyFill="0" applyBorder="0" applyAlignment="0" applyProtection="0"/>
  </cellStyleXfs>
  <cellXfs count="44">
    <xf numFmtId="0" fontId="0" fillId="0" borderId="0" xfId="0"/>
    <xf numFmtId="0" fontId="8" fillId="0" borderId="0" xfId="0" applyFont="1"/>
    <xf numFmtId="0" fontId="8" fillId="0" borderId="0" xfId="0" applyFont="1" applyBorder="1"/>
    <xf numFmtId="0" fontId="9" fillId="0" borderId="5" xfId="0" applyFont="1" applyBorder="1"/>
    <xf numFmtId="43" fontId="8" fillId="0" borderId="0" xfId="12" applyNumberFormat="1" applyFont="1" applyBorder="1" applyAlignment="1">
      <alignment horizontal="center"/>
    </xf>
    <xf numFmtId="190" fontId="9" fillId="0" borderId="0" xfId="12" applyNumberFormat="1" applyFont="1" applyFill="1" applyBorder="1"/>
    <xf numFmtId="190" fontId="9" fillId="0" borderId="0" xfId="12" applyNumberFormat="1" applyFont="1" applyBorder="1" applyAlignment="1">
      <alignment horizontal="center"/>
    </xf>
    <xf numFmtId="190" fontId="9" fillId="0" borderId="0" xfId="12" applyNumberFormat="1" applyFont="1" applyBorder="1"/>
    <xf numFmtId="0" fontId="9" fillId="0" borderId="0" xfId="0" applyFont="1"/>
    <xf numFmtId="0" fontId="9" fillId="0" borderId="0" xfId="0" applyFont="1" applyBorder="1"/>
    <xf numFmtId="0" fontId="9" fillId="0" borderId="1" xfId="0" applyFont="1" applyBorder="1"/>
    <xf numFmtId="0" fontId="9" fillId="0" borderId="2" xfId="0" applyFont="1" applyBorder="1" applyAlignment="1">
      <alignment horizontal="center"/>
    </xf>
    <xf numFmtId="190" fontId="9" fillId="0" borderId="2" xfId="12" applyNumberFormat="1" applyFont="1" applyBorder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90" fontId="9" fillId="0" borderId="4" xfId="12" applyNumberFormat="1" applyFont="1" applyBorder="1" applyAlignment="1">
      <alignment horizontal="center"/>
    </xf>
    <xf numFmtId="0" fontId="10" fillId="0" borderId="0" xfId="0" applyFont="1" applyBorder="1"/>
    <xf numFmtId="43" fontId="9" fillId="0" borderId="5" xfId="12" applyFont="1" applyBorder="1"/>
    <xf numFmtId="43" fontId="9" fillId="0" borderId="0" xfId="12" applyNumberFormat="1" applyFont="1" applyBorder="1"/>
    <xf numFmtId="43" fontId="9" fillId="0" borderId="5" xfId="12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43" fontId="9" fillId="0" borderId="5" xfId="0" applyNumberFormat="1" applyFont="1" applyBorder="1"/>
    <xf numFmtId="0" fontId="10" fillId="0" borderId="0" xfId="0" applyFont="1" applyAlignment="1">
      <alignment horizontal="left"/>
    </xf>
    <xf numFmtId="43" fontId="10" fillId="0" borderId="7" xfId="12" applyNumberFormat="1" applyFont="1" applyBorder="1"/>
    <xf numFmtId="0" fontId="9" fillId="0" borderId="8" xfId="0" applyFont="1" applyBorder="1" applyAlignment="1">
      <alignment horizontal="center"/>
    </xf>
    <xf numFmtId="43" fontId="9" fillId="0" borderId="8" xfId="0" applyNumberFormat="1" applyFont="1" applyBorder="1"/>
    <xf numFmtId="43" fontId="9" fillId="0" borderId="1" xfId="12" applyNumberFormat="1" applyFont="1" applyBorder="1" applyAlignment="1">
      <alignment horizontal="center"/>
    </xf>
    <xf numFmtId="43" fontId="9" fillId="0" borderId="0" xfId="12" applyNumberFormat="1" applyFont="1" applyBorder="1" applyAlignment="1">
      <alignment horizontal="center"/>
    </xf>
    <xf numFmtId="43" fontId="9" fillId="0" borderId="9" xfId="12" applyNumberFormat="1" applyFont="1" applyBorder="1"/>
    <xf numFmtId="43" fontId="9" fillId="0" borderId="0" xfId="0" applyNumberFormat="1" applyFont="1"/>
    <xf numFmtId="43" fontId="9" fillId="0" borderId="5" xfId="12" applyFont="1" applyBorder="1" applyAlignment="1">
      <alignment horizontal="center"/>
    </xf>
    <xf numFmtId="43" fontId="10" fillId="0" borderId="6" xfId="0" applyNumberFormat="1" applyFont="1" applyBorder="1"/>
    <xf numFmtId="43" fontId="9" fillId="0" borderId="8" xfId="12" applyNumberFormat="1" applyFont="1" applyBorder="1" applyAlignment="1">
      <alignment horizontal="center"/>
    </xf>
    <xf numFmtId="0" fontId="9" fillId="0" borderId="10" xfId="0" applyFont="1" applyBorder="1"/>
    <xf numFmtId="0" fontId="9" fillId="0" borderId="0" xfId="0" applyFont="1" applyAlignment="1">
      <alignment horizontal="center"/>
    </xf>
    <xf numFmtId="43" fontId="10" fillId="0" borderId="5" xfId="0" applyNumberFormat="1" applyFont="1" applyBorder="1"/>
    <xf numFmtId="0" fontId="9" fillId="0" borderId="4" xfId="0" applyFont="1" applyBorder="1"/>
    <xf numFmtId="43" fontId="10" fillId="0" borderId="6" xfId="12" applyFont="1" applyBorder="1"/>
    <xf numFmtId="43" fontId="10" fillId="0" borderId="8" xfId="0" applyNumberFormat="1" applyFont="1" applyBorder="1"/>
    <xf numFmtId="190" fontId="10" fillId="0" borderId="0" xfId="12" applyNumberFormat="1" applyFont="1" applyBorder="1" applyAlignment="1">
      <alignment horizontal="center"/>
    </xf>
    <xf numFmtId="190" fontId="10" fillId="0" borderId="0" xfId="12" applyNumberFormat="1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933450</xdr:colOff>
      <xdr:row>6</xdr:row>
      <xdr:rowOff>19050</xdr:rowOff>
    </xdr:from>
    <xdr:to>
      <xdr:col>5</xdr:col>
      <xdr:colOff>952500</xdr:colOff>
      <xdr:row>16</xdr:row>
      <xdr:rowOff>238125</xdr:rowOff>
    </xdr:to>
    <xdr:sp macro="" textlink="">
      <xdr:nvSpPr>
        <xdr:cNvPr id="30721" name="Line 1"/>
        <xdr:cNvSpPr>
          <a:spLocks noChangeShapeType="1"/>
        </xdr:cNvSpPr>
      </xdr:nvSpPr>
      <xdr:spPr bwMode="auto">
        <a:xfrm flipH="1">
          <a:off x="6315075" y="1276350"/>
          <a:ext cx="19050" cy="2505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933450</xdr:colOff>
      <xdr:row>22</xdr:row>
      <xdr:rowOff>219075</xdr:rowOff>
    </xdr:from>
    <xdr:to>
      <xdr:col>5</xdr:col>
      <xdr:colOff>942975</xdr:colOff>
      <xdr:row>35</xdr:row>
      <xdr:rowOff>247650</xdr:rowOff>
    </xdr:to>
    <xdr:sp macro="" textlink="">
      <xdr:nvSpPr>
        <xdr:cNvPr id="30722" name="Line 2"/>
        <xdr:cNvSpPr>
          <a:spLocks noChangeShapeType="1"/>
        </xdr:cNvSpPr>
      </xdr:nvSpPr>
      <xdr:spPr bwMode="auto">
        <a:xfrm>
          <a:off x="6315075" y="5172075"/>
          <a:ext cx="9525" cy="277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876300</xdr:colOff>
      <xdr:row>6</xdr:row>
      <xdr:rowOff>9525</xdr:rowOff>
    </xdr:from>
    <xdr:to>
      <xdr:col>3</xdr:col>
      <xdr:colOff>876300</xdr:colOff>
      <xdr:row>20</xdr:row>
      <xdr:rowOff>9525</xdr:rowOff>
    </xdr:to>
    <xdr:sp macro="" textlink="">
      <xdr:nvSpPr>
        <xdr:cNvPr id="30723" name="Line 3"/>
        <xdr:cNvSpPr>
          <a:spLocks noChangeShapeType="1"/>
        </xdr:cNvSpPr>
      </xdr:nvSpPr>
      <xdr:spPr bwMode="auto">
        <a:xfrm>
          <a:off x="4943475" y="1266825"/>
          <a:ext cx="0" cy="3238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876300</xdr:colOff>
      <xdr:row>23</xdr:row>
      <xdr:rowOff>19050</xdr:rowOff>
    </xdr:from>
    <xdr:to>
      <xdr:col>3</xdr:col>
      <xdr:colOff>885825</xdr:colOff>
      <xdr:row>42</xdr:row>
      <xdr:rowOff>0</xdr:rowOff>
    </xdr:to>
    <xdr:sp macro="" textlink="">
      <xdr:nvSpPr>
        <xdr:cNvPr id="30724" name="Line 4"/>
        <xdr:cNvSpPr>
          <a:spLocks noChangeShapeType="1"/>
        </xdr:cNvSpPr>
      </xdr:nvSpPr>
      <xdr:spPr bwMode="auto">
        <a:xfrm>
          <a:off x="4943475" y="5200650"/>
          <a:ext cx="9525" cy="420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55"/>
  <sheetViews>
    <sheetView tabSelected="1" workbookViewId="0">
      <selection activeCell="H12" sqref="H12"/>
    </sheetView>
  </sheetViews>
  <sheetFormatPr defaultRowHeight="18" customHeight="1"/>
  <cols>
    <col min="1" max="1" width="5.85546875" style="8" customWidth="1"/>
    <col min="2" max="2" width="38.7109375" style="8" customWidth="1"/>
    <col min="3" max="3" width="16.42578125" style="8" customWidth="1"/>
    <col min="4" max="4" width="16" style="8" customWidth="1"/>
    <col min="5" max="5" width="3.7109375" style="8" customWidth="1"/>
    <col min="6" max="6" width="17" style="6" customWidth="1"/>
    <col min="7" max="7" width="9.140625" style="9"/>
    <col min="8" max="16384" width="9.140625" style="8"/>
  </cols>
  <sheetData>
    <row r="1" spans="1:35" s="7" customFormat="1" ht="18" customHeight="1">
      <c r="A1" s="5"/>
      <c r="B1" s="40" t="s">
        <v>31</v>
      </c>
      <c r="C1" s="40"/>
      <c r="D1" s="40"/>
      <c r="E1" s="40"/>
      <c r="F1" s="40"/>
      <c r="G1" s="6"/>
      <c r="AI1" s="6"/>
    </row>
    <row r="2" spans="1:35" s="7" customFormat="1" ht="18" customHeight="1">
      <c r="B2" s="41" t="s">
        <v>32</v>
      </c>
      <c r="C2" s="41"/>
      <c r="D2" s="41"/>
      <c r="E2" s="41"/>
      <c r="F2" s="41"/>
      <c r="G2" s="6"/>
      <c r="AI2" s="6"/>
    </row>
    <row r="3" spans="1:35" s="7" customFormat="1" ht="22.5" customHeight="1">
      <c r="B3" s="40" t="s">
        <v>33</v>
      </c>
      <c r="C3" s="40"/>
      <c r="D3" s="40"/>
      <c r="E3" s="40"/>
      <c r="F3" s="40"/>
      <c r="G3" s="6"/>
      <c r="AI3" s="6"/>
    </row>
    <row r="4" spans="1:35" ht="4.5" customHeight="1">
      <c r="B4" s="9"/>
      <c r="C4" s="9"/>
      <c r="D4" s="9"/>
    </row>
    <row r="5" spans="1:35" ht="18" customHeight="1">
      <c r="A5" s="10"/>
      <c r="B5" s="10"/>
      <c r="C5" s="42" t="s">
        <v>3</v>
      </c>
      <c r="D5" s="42" t="s">
        <v>4</v>
      </c>
      <c r="E5" s="11" t="s">
        <v>1</v>
      </c>
      <c r="F5" s="12" t="s">
        <v>2</v>
      </c>
    </row>
    <row r="6" spans="1:35" ht="18" customHeight="1">
      <c r="A6" s="13"/>
      <c r="B6" s="14"/>
      <c r="C6" s="43"/>
      <c r="D6" s="43"/>
      <c r="E6" s="15" t="s">
        <v>0</v>
      </c>
      <c r="F6" s="16" t="s">
        <v>5</v>
      </c>
    </row>
    <row r="7" spans="1:35" ht="18" customHeight="1">
      <c r="A7" s="17" t="s">
        <v>6</v>
      </c>
      <c r="C7" s="18"/>
      <c r="D7" s="19"/>
      <c r="E7" s="3"/>
      <c r="F7" s="20"/>
    </row>
    <row r="8" spans="1:35" ht="18" customHeight="1">
      <c r="A8" s="17" t="s">
        <v>29</v>
      </c>
      <c r="C8" s="18"/>
      <c r="D8" s="19"/>
      <c r="E8" s="3"/>
      <c r="F8" s="3"/>
    </row>
    <row r="9" spans="1:35" ht="18" customHeight="1">
      <c r="B9" s="9" t="s">
        <v>43</v>
      </c>
      <c r="C9" s="18">
        <v>170000</v>
      </c>
      <c r="D9" s="19">
        <f>165453.89+21677.44</f>
        <v>187131.33000000002</v>
      </c>
      <c r="E9" s="21" t="s">
        <v>1</v>
      </c>
      <c r="F9" s="22">
        <v>17131.330000000002</v>
      </c>
    </row>
    <row r="10" spans="1:35" ht="18" customHeight="1">
      <c r="B10" s="9" t="s">
        <v>7</v>
      </c>
      <c r="C10" s="18">
        <v>397000</v>
      </c>
      <c r="D10" s="19">
        <v>236987.6</v>
      </c>
      <c r="E10" s="21" t="s">
        <v>0</v>
      </c>
      <c r="F10" s="22">
        <v>160012.4</v>
      </c>
    </row>
    <row r="11" spans="1:35" ht="18" customHeight="1">
      <c r="B11" s="9" t="s">
        <v>8</v>
      </c>
      <c r="C11" s="18">
        <v>36000</v>
      </c>
      <c r="D11" s="19">
        <v>143716.51</v>
      </c>
      <c r="E11" s="21" t="s">
        <v>1</v>
      </c>
      <c r="F11" s="22">
        <v>107716.51</v>
      </c>
    </row>
    <row r="12" spans="1:35" ht="18" customHeight="1">
      <c r="B12" s="9" t="s">
        <v>9</v>
      </c>
      <c r="C12" s="18">
        <v>0</v>
      </c>
      <c r="D12" s="19">
        <v>0</v>
      </c>
      <c r="E12" s="21"/>
      <c r="F12" s="22">
        <f t="shared" ref="F10:F17" si="0">+C12-D12</f>
        <v>0</v>
      </c>
    </row>
    <row r="13" spans="1:35" ht="18" customHeight="1">
      <c r="B13" s="9" t="s">
        <v>10</v>
      </c>
      <c r="C13" s="18">
        <v>170000</v>
      </c>
      <c r="D13" s="19">
        <v>40400</v>
      </c>
      <c r="E13" s="21" t="s">
        <v>0</v>
      </c>
      <c r="F13" s="22">
        <f t="shared" si="0"/>
        <v>129600</v>
      </c>
    </row>
    <row r="14" spans="1:35" ht="18" customHeight="1">
      <c r="B14" s="9" t="s">
        <v>11</v>
      </c>
      <c r="C14" s="18">
        <v>0</v>
      </c>
      <c r="D14" s="19">
        <v>0</v>
      </c>
      <c r="E14" s="21"/>
      <c r="F14" s="22">
        <f t="shared" si="0"/>
        <v>0</v>
      </c>
    </row>
    <row r="15" spans="1:35" ht="18" customHeight="1">
      <c r="B15" s="9" t="s">
        <v>12</v>
      </c>
      <c r="C15" s="18">
        <v>10280000</v>
      </c>
      <c r="D15" s="19">
        <v>12650280.99</v>
      </c>
      <c r="E15" s="21" t="s">
        <v>1</v>
      </c>
      <c r="F15" s="22">
        <v>2370280.9900000002</v>
      </c>
    </row>
    <row r="16" spans="1:35" ht="18" customHeight="1">
      <c r="B16" s="9" t="s">
        <v>13</v>
      </c>
      <c r="C16" s="18">
        <v>6698700</v>
      </c>
      <c r="D16" s="19">
        <v>7136395</v>
      </c>
      <c r="E16" s="21" t="s">
        <v>1</v>
      </c>
      <c r="F16" s="22">
        <v>437695</v>
      </c>
    </row>
    <row r="17" spans="1:6" ht="19.5" customHeight="1" thickBot="1">
      <c r="A17" s="23" t="s">
        <v>14</v>
      </c>
      <c r="C17" s="38">
        <f>SUM(C9:C16)</f>
        <v>17751700</v>
      </c>
      <c r="D17" s="24">
        <f>SUM(D9:D16)</f>
        <v>20394911.43</v>
      </c>
      <c r="E17" s="25" t="s">
        <v>1</v>
      </c>
      <c r="F17" s="39">
        <v>2643211.4300000002</v>
      </c>
    </row>
    <row r="18" spans="1:6" ht="18" customHeight="1" thickTop="1">
      <c r="A18" s="8" t="s">
        <v>15</v>
      </c>
      <c r="C18" s="10"/>
      <c r="D18" s="26">
        <f>433362.39+7865543</f>
        <v>8298905.3899999997</v>
      </c>
      <c r="E18" s="10"/>
      <c r="F18" s="27"/>
    </row>
    <row r="19" spans="1:6" ht="18" customHeight="1">
      <c r="A19" s="8" t="s">
        <v>22</v>
      </c>
      <c r="C19" s="9"/>
      <c r="D19" s="26">
        <f>SUM(D18)</f>
        <v>8298905.3899999997</v>
      </c>
      <c r="E19" s="9"/>
      <c r="F19" s="28"/>
    </row>
    <row r="20" spans="1:6" ht="19.5" customHeight="1" thickBot="1">
      <c r="B20" s="8" t="s">
        <v>16</v>
      </c>
      <c r="C20" s="9"/>
      <c r="D20" s="32">
        <f>D17+D19</f>
        <v>28693816.82</v>
      </c>
      <c r="E20" s="9"/>
      <c r="F20" s="28"/>
    </row>
    <row r="21" spans="1:6" ht="18" customHeight="1" thickTop="1">
      <c r="A21" s="9"/>
      <c r="B21" s="9"/>
      <c r="C21" s="9"/>
      <c r="D21" s="9"/>
      <c r="E21" s="9"/>
      <c r="F21" s="28"/>
    </row>
    <row r="22" spans="1:6" ht="18" customHeight="1">
      <c r="A22" s="10"/>
      <c r="B22" s="10"/>
      <c r="C22" s="42" t="s">
        <v>3</v>
      </c>
      <c r="D22" s="42" t="s">
        <v>17</v>
      </c>
      <c r="E22" s="11" t="s">
        <v>1</v>
      </c>
      <c r="F22" s="12" t="s">
        <v>2</v>
      </c>
    </row>
    <row r="23" spans="1:6" ht="18" customHeight="1">
      <c r="A23" s="13"/>
      <c r="B23" s="14"/>
      <c r="C23" s="43"/>
      <c r="D23" s="43"/>
      <c r="E23" s="15" t="s">
        <v>0</v>
      </c>
      <c r="F23" s="16" t="s">
        <v>5</v>
      </c>
    </row>
    <row r="24" spans="1:6" ht="18" customHeight="1">
      <c r="A24" s="17" t="s">
        <v>30</v>
      </c>
      <c r="C24" s="3"/>
      <c r="D24" s="29"/>
      <c r="E24" s="3"/>
      <c r="F24" s="20"/>
    </row>
    <row r="25" spans="1:6" ht="18" customHeight="1">
      <c r="B25" s="9" t="s">
        <v>34</v>
      </c>
      <c r="C25" s="22">
        <f>0+1234530</f>
        <v>1234530</v>
      </c>
      <c r="D25" s="30">
        <v>1016566</v>
      </c>
      <c r="E25" s="21" t="s">
        <v>0</v>
      </c>
      <c r="F25" s="20">
        <f t="shared" ref="F25:F31" si="1">C25-D25</f>
        <v>217964</v>
      </c>
    </row>
    <row r="26" spans="1:6" ht="18" customHeight="1">
      <c r="B26" s="9" t="s">
        <v>27</v>
      </c>
      <c r="C26" s="18">
        <v>1700040</v>
      </c>
      <c r="D26" s="29">
        <v>1688845.22</v>
      </c>
      <c r="E26" s="21" t="s">
        <v>0</v>
      </c>
      <c r="F26" s="31">
        <f>C26-D26</f>
        <v>11194.780000000028</v>
      </c>
    </row>
    <row r="27" spans="1:6" ht="18" customHeight="1">
      <c r="B27" s="9" t="s">
        <v>28</v>
      </c>
      <c r="C27" s="18">
        <v>4002680</v>
      </c>
      <c r="D27" s="29">
        <v>3495003.97</v>
      </c>
      <c r="E27" s="21" t="s">
        <v>0</v>
      </c>
      <c r="F27" s="31">
        <f t="shared" si="1"/>
        <v>507676.0299999998</v>
      </c>
    </row>
    <row r="28" spans="1:6" ht="18" customHeight="1">
      <c r="B28" s="9" t="s">
        <v>18</v>
      </c>
      <c r="C28" s="18">
        <v>1372100</v>
      </c>
      <c r="D28" s="29">
        <v>1231249</v>
      </c>
      <c r="E28" s="21" t="s">
        <v>0</v>
      </c>
      <c r="F28" s="20">
        <f t="shared" si="1"/>
        <v>140851</v>
      </c>
    </row>
    <row r="29" spans="1:6" ht="18" customHeight="1">
      <c r="B29" s="9" t="s">
        <v>35</v>
      </c>
      <c r="C29" s="18">
        <f>2220550+168000</f>
        <v>2388550</v>
      </c>
      <c r="D29" s="29">
        <f>1641029.51+167440</f>
        <v>1808469.51</v>
      </c>
      <c r="E29" s="21" t="s">
        <v>0</v>
      </c>
      <c r="F29" s="20">
        <f t="shared" si="1"/>
        <v>580080.49</v>
      </c>
    </row>
    <row r="30" spans="1:6" ht="18" customHeight="1">
      <c r="B30" s="9" t="s">
        <v>36</v>
      </c>
      <c r="C30" s="18">
        <f>992100+899000</f>
        <v>1891100</v>
      </c>
      <c r="D30" s="29">
        <f>728294+858640.8</f>
        <v>1586934.8</v>
      </c>
      <c r="E30" s="21" t="s">
        <v>0</v>
      </c>
      <c r="F30" s="20">
        <f t="shared" si="1"/>
        <v>304165.19999999995</v>
      </c>
    </row>
    <row r="31" spans="1:6" ht="18" customHeight="1">
      <c r="B31" s="9" t="s">
        <v>19</v>
      </c>
      <c r="C31" s="18">
        <v>405200</v>
      </c>
      <c r="D31" s="29">
        <v>359048.52</v>
      </c>
      <c r="E31" s="21" t="s">
        <v>0</v>
      </c>
      <c r="F31" s="20">
        <f t="shared" si="1"/>
        <v>46151.479999999981</v>
      </c>
    </row>
    <row r="32" spans="1:6" ht="18" customHeight="1">
      <c r="B32" s="9" t="s">
        <v>37</v>
      </c>
      <c r="C32" s="18">
        <f>226900+626600</f>
        <v>853500</v>
      </c>
      <c r="D32" s="29">
        <f>218000+623600</f>
        <v>841600</v>
      </c>
      <c r="E32" s="21" t="s">
        <v>0</v>
      </c>
      <c r="F32" s="20">
        <f>C32-D32</f>
        <v>11900</v>
      </c>
    </row>
    <row r="33" spans="1:7" ht="18" customHeight="1">
      <c r="B33" s="9" t="s">
        <v>39</v>
      </c>
      <c r="C33" s="18">
        <f>752000+1901000</f>
        <v>2653000</v>
      </c>
      <c r="D33" s="29">
        <f>695000+1656000</f>
        <v>2351000</v>
      </c>
      <c r="E33" s="21" t="s">
        <v>0</v>
      </c>
      <c r="F33" s="20">
        <f>C33-D33</f>
        <v>302000</v>
      </c>
    </row>
    <row r="34" spans="1:7" ht="18" customHeight="1">
      <c r="B34" s="9" t="s">
        <v>40</v>
      </c>
      <c r="C34" s="18">
        <v>25000</v>
      </c>
      <c r="D34" s="29">
        <v>25000</v>
      </c>
      <c r="E34" s="21" t="s">
        <v>0</v>
      </c>
      <c r="F34" s="20">
        <f>C34-D34</f>
        <v>0</v>
      </c>
    </row>
    <row r="35" spans="1:7" ht="18" customHeight="1">
      <c r="B35" s="9" t="s">
        <v>38</v>
      </c>
      <c r="C35" s="18">
        <f>18000+1208000</f>
        <v>1226000</v>
      </c>
      <c r="D35" s="29">
        <f>18000+1169400</f>
        <v>1187400</v>
      </c>
      <c r="E35" s="21" t="s">
        <v>0</v>
      </c>
      <c r="F35" s="20">
        <f>C35-D35</f>
        <v>38600</v>
      </c>
    </row>
    <row r="36" spans="1:7" ht="20.25" customHeight="1" thickBot="1">
      <c r="A36" s="23" t="s">
        <v>20</v>
      </c>
      <c r="C36" s="32">
        <f>SUM(C25:C35)</f>
        <v>17751700</v>
      </c>
      <c r="D36" s="24">
        <f>SUM(D25:D35)</f>
        <v>15591117.02</v>
      </c>
      <c r="E36" s="25" t="s">
        <v>0</v>
      </c>
      <c r="F36" s="33">
        <f>SUM(F25:F35)</f>
        <v>2160582.9799999995</v>
      </c>
    </row>
    <row r="37" spans="1:7" ht="18" customHeight="1" thickTop="1">
      <c r="B37" s="8" t="s">
        <v>21</v>
      </c>
      <c r="C37" s="9"/>
      <c r="D37" s="26">
        <f>433362.39+7865543-176-6800-41753</f>
        <v>8250176.3899999997</v>
      </c>
      <c r="E37" s="34"/>
      <c r="F37" s="27"/>
    </row>
    <row r="38" spans="1:7" ht="18" customHeight="1">
      <c r="A38" s="8" t="s">
        <v>22</v>
      </c>
      <c r="C38" s="9"/>
      <c r="D38" s="26">
        <f>SUM(D37)</f>
        <v>8250176.3899999997</v>
      </c>
      <c r="E38" s="34"/>
      <c r="F38" s="28"/>
    </row>
    <row r="39" spans="1:7" ht="21.75" customHeight="1">
      <c r="B39" s="8" t="s">
        <v>23</v>
      </c>
      <c r="C39" s="9"/>
      <c r="D39" s="26">
        <f>D36+D38</f>
        <v>23841293.41</v>
      </c>
      <c r="E39" s="34"/>
      <c r="F39" s="28"/>
    </row>
    <row r="40" spans="1:7" ht="18.75" customHeight="1">
      <c r="B40" s="35" t="s">
        <v>24</v>
      </c>
      <c r="C40" s="9"/>
      <c r="D40" s="36">
        <f>D20-D39</f>
        <v>4852523.41</v>
      </c>
      <c r="E40" s="9"/>
      <c r="F40" s="28"/>
    </row>
    <row r="41" spans="1:7" ht="18" customHeight="1">
      <c r="B41" s="35" t="s">
        <v>25</v>
      </c>
      <c r="C41" s="9"/>
      <c r="D41" s="3"/>
      <c r="E41" s="9"/>
      <c r="F41" s="28"/>
    </row>
    <row r="42" spans="1:7" ht="19.5" customHeight="1">
      <c r="B42" s="35" t="s">
        <v>26</v>
      </c>
      <c r="C42" s="9"/>
      <c r="D42" s="37"/>
      <c r="E42" s="9"/>
      <c r="F42" s="28"/>
    </row>
    <row r="43" spans="1:7" ht="19.5" customHeight="1">
      <c r="B43" s="35"/>
      <c r="C43" s="9"/>
      <c r="D43" s="9"/>
      <c r="E43" s="9"/>
      <c r="F43" s="28"/>
    </row>
    <row r="44" spans="1:7" ht="19.5" customHeight="1">
      <c r="B44" s="35"/>
      <c r="C44" s="9"/>
      <c r="D44" s="9"/>
      <c r="E44" s="9"/>
      <c r="F44" s="28"/>
    </row>
    <row r="45" spans="1:7" s="1" customFormat="1" ht="21.75" customHeight="1">
      <c r="B45" s="1" t="s">
        <v>41</v>
      </c>
      <c r="F45" s="4"/>
      <c r="G45" s="2"/>
    </row>
    <row r="46" spans="1:7" s="1" customFormat="1" ht="20.25" customHeight="1">
      <c r="B46" s="1" t="s">
        <v>44</v>
      </c>
      <c r="F46" s="4"/>
      <c r="G46" s="2"/>
    </row>
    <row r="47" spans="1:7" s="1" customFormat="1" ht="20.25" customHeight="1">
      <c r="B47" s="1" t="s">
        <v>42</v>
      </c>
      <c r="F47" s="4"/>
      <c r="G47" s="2"/>
    </row>
    <row r="48" spans="1:7" ht="18" customHeight="1">
      <c r="F48" s="28"/>
    </row>
    <row r="49" spans="6:6" ht="18" customHeight="1">
      <c r="F49" s="28"/>
    </row>
    <row r="50" spans="6:6" ht="18" customHeight="1">
      <c r="F50" s="28"/>
    </row>
    <row r="51" spans="6:6" ht="18" customHeight="1">
      <c r="F51" s="28"/>
    </row>
    <row r="52" spans="6:6" ht="18" customHeight="1">
      <c r="F52" s="28"/>
    </row>
    <row r="53" spans="6:6" ht="18" customHeight="1">
      <c r="F53" s="28"/>
    </row>
    <row r="54" spans="6:6" ht="18" customHeight="1">
      <c r="F54" s="28"/>
    </row>
    <row r="55" spans="6:6" ht="18" customHeight="1">
      <c r="F55" s="28"/>
    </row>
  </sheetData>
  <mergeCells count="7">
    <mergeCell ref="B1:F1"/>
    <mergeCell ref="B2:F2"/>
    <mergeCell ref="B3:F3"/>
    <mergeCell ref="C22:C23"/>
    <mergeCell ref="D22:D23"/>
    <mergeCell ref="C5:C6"/>
    <mergeCell ref="D5:D6"/>
  </mergeCells>
  <phoneticPr fontId="0" type="noConversion"/>
  <pageMargins left="0.91" right="0.15748031496062992" top="0.31" bottom="0.2" header="0.24" footer="0.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งบรายรับ-รายจ่าย</vt:lpstr>
      <vt:lpstr>Sheet1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2012-11-08T03:37:17Z</cp:lastPrinted>
  <dcterms:created xsi:type="dcterms:W3CDTF">2004-10-23T15:23:07Z</dcterms:created>
  <dcterms:modified xsi:type="dcterms:W3CDTF">2012-11-08T03:58:36Z</dcterms:modified>
</cp:coreProperties>
</file>